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1F13FA94-4D4E-4147-BB45-E811E4B842F0}" xr6:coauthVersionLast="47" xr6:coauthVersionMax="47" xr10:uidLastSave="{00000000-0000-0000-0000-000000000000}"/>
  <bookViews>
    <workbookView xWindow="-120" yWindow="-120" windowWidth="29040" windowHeight="15720" xr2:uid="{041C277D-89D1-4E62-BBB1-634DA2E04B75}"/>
  </bookViews>
  <sheets>
    <sheet name="Arkusz1" sheetId="1" r:id="rId1"/>
  </sheets>
  <definedNames>
    <definedName name="_xlnm.Print_Area" localSheetId="0">Arkusz1!$A$1:$G$33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C29" i="1" l="1"/>
  <c r="C28" i="1"/>
  <c r="C15" i="1"/>
  <c r="C11" i="1"/>
  <c r="G32" i="1"/>
  <c r="G3" i="1"/>
  <c r="C16" i="1"/>
  <c r="G24" i="1" l="1"/>
  <c r="G10" i="1"/>
  <c r="G23" i="1"/>
  <c r="C13" i="1"/>
  <c r="G17" i="1"/>
  <c r="G21" i="1"/>
  <c r="G11" i="1" l="1"/>
  <c r="G33" i="1" s="1"/>
</calcChain>
</file>

<file path=xl/sharedStrings.xml><?xml version="1.0" encoding="utf-8"?>
<sst xmlns="http://schemas.openxmlformats.org/spreadsheetml/2006/main" count="49" uniqueCount="49">
  <si>
    <t>Tablice kierunkowe dla pieszych</t>
  </si>
  <si>
    <t>Tablice kierunkowe dla kierowców</t>
  </si>
  <si>
    <t>Elektroniczna ewidencja oznakowania SIM</t>
  </si>
  <si>
    <t>Tablice adresowe na budynkach pozostałych</t>
  </si>
  <si>
    <t>Elementy Systemu Informacji Miejskiej</t>
  </si>
  <si>
    <t xml:space="preserve">Koncepcja graficzna Systemu Informacji Miejskiej </t>
  </si>
  <si>
    <t>Tabela kosztowo-ilościowa</t>
  </si>
  <si>
    <t>Jednostronna gablota na rozkłady jazdy</t>
  </si>
  <si>
    <t>Dwustronna gablota na rozkłady jazdy</t>
  </si>
  <si>
    <t>Trójstronna gablota na rozkłady jazdy</t>
  </si>
  <si>
    <t>Produkcja i montaż netto</t>
  </si>
  <si>
    <t>Tablice adresowe</t>
  </si>
  <si>
    <t>Tablice uliczne</t>
  </si>
  <si>
    <t>Tablice informacyjne</t>
  </si>
  <si>
    <t>Tablice przystankowe</t>
  </si>
  <si>
    <t>Ewidecja oznakowania</t>
  </si>
  <si>
    <t>Koncepcja graficzna</t>
  </si>
  <si>
    <t>Koszt całkowity brutto - projekt i budowa</t>
  </si>
  <si>
    <t xml:space="preserve">Tablica uliczna dwustronna, mocowana za bok do istniejącej latarni,  o   wym. Szer. X Wys.  = 660/850/1050/1200 X 300mm </t>
  </si>
  <si>
    <t>Tablica uliczna dwustronna, mocowana symetrycznie do dedykowanego słupka, o wym. Szer. X Wys. = 660/850/1050/1200 X 300mm</t>
  </si>
  <si>
    <t xml:space="preserve">Tablica uliczna dwustronna, mocowana za bok do dedykowanego słupka,  o   wym. Szer. X Wys.  = 660/850/1050/1200 X 300mm  </t>
  </si>
  <si>
    <t xml:space="preserve">Tablica uliczna jednostronna, mocowana symetrycznie do istniejącej latarni lub dedykowanego słupka,  o   wym. Szer. X Wys.  = 660/850/1050/1200 X 300mm </t>
  </si>
  <si>
    <t>Słupek do montażu tablic z nazwami ulic na dwóch poziomach (jedna pod drugą).</t>
  </si>
  <si>
    <t>Słupek do montażu jednej tablicy z nazwą ulicy</t>
  </si>
  <si>
    <t>Serwis mapowy - część turystyczna</t>
  </si>
  <si>
    <t>Szacowana Ilość [szt.]</t>
  </si>
  <si>
    <t>Tablica przystnkowa dwustronna, przetłaczana, o wym. Szer. X Wys. = 700x300 mm</t>
  </si>
  <si>
    <t>Znak drogowy D-15 przystanek autobusowy,  dwustronny, przetłaczany, o wym. Szer. X Wys. = 600x750 mm</t>
  </si>
  <si>
    <t>Serwis mapowy - informacja o przystankach, rozkładach jazdy i trasach miejskiej komunikacji zbiorowej</t>
  </si>
  <si>
    <t>Serwis mapowy SIM</t>
  </si>
  <si>
    <t>Tablica informacyjna - turystyczna (plany mapowe),  jednostronna</t>
  </si>
  <si>
    <t>Tablica informacyjna - turystyczna (plany mapowe),  dwustronna</t>
  </si>
  <si>
    <t xml:space="preserve">Tablica informacyjneo obiektach zabytkowych - naścienna </t>
  </si>
  <si>
    <t>Tablica informacyjna o obiektach zabytkowych - wolno stojąca</t>
  </si>
  <si>
    <t>Tablica adresowa na budynki należące do miasta, o wym. Szer. X Wys.  = 285x285 mm</t>
  </si>
  <si>
    <t xml:space="preserve">Tablica adresowa na budynki należące do miasta, o wym. Szer. X Wys.   415x285 mm </t>
  </si>
  <si>
    <t>Tablica adresowa na budynki należące do miasta, o wym. Szer. X Wys.  505x285 mm</t>
  </si>
  <si>
    <t>Tablica adresowa na budynki należące do miasta, o wym. Szer. X Wys.   375x375 mm</t>
  </si>
  <si>
    <t>Tablica adresowa na budynki należące do miasta, o wym. Szer. X Wys.  . 550x375 mm</t>
  </si>
  <si>
    <t>Tablica adresowa na budynki należące do miasta, o wym. Szer. X Wys.  . 670x375 mm</t>
  </si>
  <si>
    <t>Słupek do montażu tablic kierunkowych</t>
  </si>
  <si>
    <t xml:space="preserve">Konstrukcja wsporcza w postaci jednego lub dwóch słupów oraz płaska tablica kierunkowa dla kierowców, o uśrednionm wymiarze  szer. x wys. = 2000 x 1200 mm </t>
  </si>
  <si>
    <t xml:space="preserve">Tablica kierunkowa wraz z montażowym odlewem aluminiowym. Tablica przetłaczana,DWUSTRONNA  o szer. 935 x wys. 145 mm </t>
  </si>
  <si>
    <t xml:space="preserve">Projekt netto </t>
  </si>
  <si>
    <t>Koszt jednostkowy netto produkcji i montażu</t>
  </si>
  <si>
    <t xml:space="preserve">Słupek przystankowy </t>
  </si>
  <si>
    <t>RAZEM BRUTTO</t>
  </si>
  <si>
    <t>WYŁĄCZONE Z ZAMÓWIENIA</t>
  </si>
  <si>
    <t>WYŁACZONE Z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</si>
</sst>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.5"/>
      <color theme="1"/>
      <name val="Calibri"/>
      <family val="2"/>
      <charset val="238"/>
      <scheme val="minor"/>
    </font>
    <font>
      <sz val="9.5"/>
      <color rgb="FF000000"/>
      <name val="Calibri"/>
      <family val="2"/>
      <charset val="238"/>
      <scheme val="minor"/>
    </font>
    <font>
      <sz val="9.5"/>
      <color theme="1"/>
      <name val="Calibri"/>
      <family val="2"/>
      <charset val="238"/>
      <scheme val="minor"/>
    </font>
    <font>
      <b/>
      <sz val="9.5"/>
      <color rgb="FF000000"/>
      <name val="Calibri"/>
      <family val="2"/>
      <charset val="238"/>
      <scheme val="minor"/>
    </font>
    <font>
      <sz val="9.5"/>
      <color rgb="FFFF0000"/>
      <name val="Calibri"/>
      <family val="2"/>
      <charset val="238"/>
      <scheme val="minor"/>
    </font>
    <font>
      <b/>
      <sz val="9.5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4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/>
    <xf numFmtId="44" fontId="5" fillId="3" borderId="1" xfId="1" applyFont="1" applyFill="1" applyBorder="1" applyAlignment="1">
      <alignment vertical="center"/>
    </xf>
    <xf numFmtId="44" fontId="5" fillId="3" borderId="1" xfId="1" applyFont="1" applyFill="1" applyBorder="1"/>
    <xf numFmtId="44" fontId="3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44" fontId="5" fillId="0" borderId="1" xfId="1" applyFont="1" applyBorder="1" applyAlignment="1">
      <alignment vertical="center"/>
    </xf>
    <xf numFmtId="164" fontId="5" fillId="0" borderId="1" xfId="1" applyNumberFormat="1" applyFont="1" applyBorder="1"/>
    <xf numFmtId="44" fontId="3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/>
    <xf numFmtId="1" fontId="5" fillId="3" borderId="1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44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44" fontId="5" fillId="0" borderId="0" xfId="0" applyNumberFormat="1" applyFont="1"/>
    <xf numFmtId="44" fontId="7" fillId="0" borderId="0" xfId="0" applyNumberFormat="1" applyFont="1"/>
    <xf numFmtId="0" fontId="5" fillId="3" borderId="2" xfId="0" applyFont="1" applyFill="1" applyBorder="1" applyAlignment="1">
      <alignment horizontal="center" vertical="center"/>
    </xf>
    <xf numFmtId="44" fontId="3" fillId="3" borderId="2" xfId="0" applyNumberFormat="1" applyFont="1" applyFill="1" applyBorder="1" applyAlignment="1">
      <alignment horizontal="center" vertical="center"/>
    </xf>
    <xf numFmtId="44" fontId="3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/>
    </xf>
    <xf numFmtId="4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44" fontId="3" fillId="3" borderId="1" xfId="0" applyNumberFormat="1" applyFont="1" applyFill="1" applyBorder="1" applyAlignment="1">
      <alignment horizontal="center" vertical="center"/>
    </xf>
    <xf numFmtId="44" fontId="5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4" fontId="5" fillId="0" borderId="1" xfId="1" applyFont="1" applyBorder="1" applyAlignment="1">
      <alignment vertical="center"/>
    </xf>
    <xf numFmtId="44" fontId="5" fillId="3" borderId="1" xfId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5" fillId="3" borderId="1" xfId="1" applyFont="1" applyFill="1" applyBorder="1" applyAlignment="1">
      <alignment horizontal="center" vertical="center"/>
    </xf>
    <xf numFmtId="44" fontId="5" fillId="0" borderId="1" xfId="1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4" fontId="7" fillId="0" borderId="1" xfId="1" applyFont="1" applyBorder="1" applyAlignment="1">
      <alignment vertical="center"/>
    </xf>
    <xf numFmtId="164" fontId="7" fillId="0" borderId="1" xfId="1" applyNumberFormat="1" applyFont="1" applyBorder="1"/>
    <xf numFmtId="4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4" fontId="7" fillId="0" borderId="1" xfId="1" applyFont="1" applyBorder="1" applyAlignment="1">
      <alignment vertical="center"/>
    </xf>
    <xf numFmtId="44" fontId="7" fillId="0" borderId="1" xfId="1" applyFont="1" applyBorder="1"/>
    <xf numFmtId="0" fontId="7" fillId="0" borderId="1" xfId="0" applyFont="1" applyBorder="1" applyAlignment="1">
      <alignment horizontal="center" vertical="center"/>
    </xf>
    <xf numFmtId="4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8557E-3A74-4285-919E-D88CB5412742}">
  <sheetPr>
    <pageSetUpPr fitToPage="1"/>
  </sheetPr>
  <dimension ref="A1:G40"/>
  <sheetViews>
    <sheetView tabSelected="1" zoomScaleNormal="100" zoomScaleSheetLayoutView="110" workbookViewId="0">
      <selection activeCell="F4" sqref="F4:F9"/>
    </sheetView>
  </sheetViews>
  <sheetFormatPr defaultRowHeight="15" x14ac:dyDescent="0.25"/>
  <cols>
    <col min="1" max="1" width="12.7109375" customWidth="1"/>
    <col min="2" max="2" width="39.5703125" style="1" customWidth="1"/>
    <col min="3" max="3" width="10.7109375" customWidth="1"/>
    <col min="4" max="4" width="12.85546875" bestFit="1" customWidth="1"/>
    <col min="5" max="5" width="16.7109375" customWidth="1"/>
    <col min="6" max="6" width="16.140625" customWidth="1"/>
    <col min="7" max="7" width="17.42578125" customWidth="1"/>
  </cols>
  <sheetData>
    <row r="1" spans="1:7" x14ac:dyDescent="0.25">
      <c r="A1" s="37" t="s">
        <v>6</v>
      </c>
      <c r="B1" s="37"/>
      <c r="C1" s="37"/>
      <c r="D1" s="37"/>
      <c r="E1" s="37"/>
      <c r="F1" s="37"/>
      <c r="G1" s="37"/>
    </row>
    <row r="2" spans="1:7" ht="54" customHeight="1" x14ac:dyDescent="0.25">
      <c r="A2" s="38" t="s">
        <v>4</v>
      </c>
      <c r="B2" s="38"/>
      <c r="C2" s="3" t="s">
        <v>25</v>
      </c>
      <c r="D2" s="3" t="s">
        <v>43</v>
      </c>
      <c r="E2" s="3" t="s">
        <v>44</v>
      </c>
      <c r="F2" s="3" t="s">
        <v>10</v>
      </c>
      <c r="G2" s="3" t="s">
        <v>17</v>
      </c>
    </row>
    <row r="3" spans="1:7" ht="31.9" customHeight="1" x14ac:dyDescent="0.25">
      <c r="A3" s="4" t="s">
        <v>16</v>
      </c>
      <c r="B3" s="5" t="s">
        <v>5</v>
      </c>
      <c r="C3" s="6">
        <v>1</v>
      </c>
      <c r="D3" s="7"/>
      <c r="E3" s="8"/>
      <c r="F3" s="8"/>
      <c r="G3" s="9">
        <f>(D3+F3)*1.23</f>
        <v>0</v>
      </c>
    </row>
    <row r="4" spans="1:7" ht="28.9" customHeight="1" x14ac:dyDescent="0.25">
      <c r="A4" s="57" t="s">
        <v>11</v>
      </c>
      <c r="B4" s="47" t="s">
        <v>34</v>
      </c>
      <c r="C4" s="48">
        <v>30</v>
      </c>
      <c r="D4" s="49"/>
      <c r="E4" s="50"/>
      <c r="F4" s="51" t="s">
        <v>47</v>
      </c>
      <c r="G4" s="51" t="s">
        <v>48</v>
      </c>
    </row>
    <row r="5" spans="1:7" ht="26.25" x14ac:dyDescent="0.25">
      <c r="A5" s="57"/>
      <c r="B5" s="47" t="s">
        <v>35</v>
      </c>
      <c r="C5" s="48">
        <v>5</v>
      </c>
      <c r="D5" s="49"/>
      <c r="E5" s="50"/>
      <c r="F5" s="52"/>
      <c r="G5" s="52"/>
    </row>
    <row r="6" spans="1:7" ht="26.25" x14ac:dyDescent="0.25">
      <c r="A6" s="57"/>
      <c r="B6" s="47" t="s">
        <v>36</v>
      </c>
      <c r="C6" s="48">
        <v>5</v>
      </c>
      <c r="D6" s="49"/>
      <c r="E6" s="50"/>
      <c r="F6" s="52"/>
      <c r="G6" s="52"/>
    </row>
    <row r="7" spans="1:7" ht="26.25" x14ac:dyDescent="0.25">
      <c r="A7" s="57"/>
      <c r="B7" s="47" t="s">
        <v>37</v>
      </c>
      <c r="C7" s="48">
        <v>10</v>
      </c>
      <c r="D7" s="49"/>
      <c r="E7" s="50"/>
      <c r="F7" s="52"/>
      <c r="G7" s="52"/>
    </row>
    <row r="8" spans="1:7" ht="26.25" x14ac:dyDescent="0.25">
      <c r="A8" s="57"/>
      <c r="B8" s="47" t="s">
        <v>38</v>
      </c>
      <c r="C8" s="48">
        <v>5</v>
      </c>
      <c r="D8" s="49"/>
      <c r="E8" s="50"/>
      <c r="F8" s="52"/>
      <c r="G8" s="52"/>
    </row>
    <row r="9" spans="1:7" ht="26.25" x14ac:dyDescent="0.25">
      <c r="A9" s="57"/>
      <c r="B9" s="47" t="s">
        <v>39</v>
      </c>
      <c r="C9" s="48">
        <v>5</v>
      </c>
      <c r="D9" s="49"/>
      <c r="E9" s="50"/>
      <c r="F9" s="52"/>
      <c r="G9" s="52"/>
    </row>
    <row r="10" spans="1:7" x14ac:dyDescent="0.25">
      <c r="A10" s="57"/>
      <c r="B10" s="47" t="s">
        <v>3</v>
      </c>
      <c r="C10" s="48">
        <v>11820</v>
      </c>
      <c r="D10" s="53"/>
      <c r="E10" s="54"/>
      <c r="F10" s="55"/>
      <c r="G10" s="56">
        <f>1.23*(D10+F10)</f>
        <v>0</v>
      </c>
    </row>
    <row r="11" spans="1:7" ht="26.25" x14ac:dyDescent="0.25">
      <c r="A11" s="39" t="s">
        <v>12</v>
      </c>
      <c r="B11" s="5" t="s">
        <v>22</v>
      </c>
      <c r="C11" s="6">
        <f>880-60</f>
        <v>820</v>
      </c>
      <c r="D11" s="41"/>
      <c r="E11" s="15"/>
      <c r="F11" s="36"/>
      <c r="G11" s="35">
        <f>1.23*(D11+F11)</f>
        <v>0</v>
      </c>
    </row>
    <row r="12" spans="1:7" x14ac:dyDescent="0.25">
      <c r="A12" s="39"/>
      <c r="B12" s="5" t="s">
        <v>23</v>
      </c>
      <c r="C12" s="6">
        <v>60</v>
      </c>
      <c r="D12" s="41"/>
      <c r="E12" s="15"/>
      <c r="F12" s="36"/>
      <c r="G12" s="42"/>
    </row>
    <row r="13" spans="1:7" ht="39" x14ac:dyDescent="0.25">
      <c r="A13" s="39"/>
      <c r="B13" s="5" t="s">
        <v>20</v>
      </c>
      <c r="C13" s="16">
        <f>1.7*C11</f>
        <v>1394</v>
      </c>
      <c r="D13" s="41"/>
      <c r="E13" s="15"/>
      <c r="F13" s="36"/>
      <c r="G13" s="42"/>
    </row>
    <row r="14" spans="1:7" ht="39" x14ac:dyDescent="0.25">
      <c r="A14" s="39"/>
      <c r="B14" s="5" t="s">
        <v>18</v>
      </c>
      <c r="C14" s="16">
        <v>1</v>
      </c>
      <c r="D14" s="41"/>
      <c r="E14" s="15"/>
      <c r="F14" s="36"/>
      <c r="G14" s="42"/>
    </row>
    <row r="15" spans="1:7" ht="39" x14ac:dyDescent="0.25">
      <c r="A15" s="39"/>
      <c r="B15" s="5" t="s">
        <v>19</v>
      </c>
      <c r="C15" s="16">
        <f>0.35*C12</f>
        <v>21</v>
      </c>
      <c r="D15" s="41"/>
      <c r="E15" s="15"/>
      <c r="F15" s="36"/>
      <c r="G15" s="42"/>
    </row>
    <row r="16" spans="1:7" ht="51.75" x14ac:dyDescent="0.25">
      <c r="A16" s="39"/>
      <c r="B16" s="5" t="s">
        <v>21</v>
      </c>
      <c r="C16" s="16">
        <f>0.65*C12</f>
        <v>39</v>
      </c>
      <c r="D16" s="41"/>
      <c r="E16" s="15"/>
      <c r="F16" s="36"/>
      <c r="G16" s="42"/>
    </row>
    <row r="17" spans="1:7" ht="27.6" customHeight="1" x14ac:dyDescent="0.25">
      <c r="A17" s="38" t="s">
        <v>13</v>
      </c>
      <c r="B17" s="10" t="s">
        <v>30</v>
      </c>
      <c r="C17" s="11">
        <v>8</v>
      </c>
      <c r="D17" s="43"/>
      <c r="E17" s="13"/>
      <c r="F17" s="34"/>
      <c r="G17" s="31">
        <f>1.23*(D17+F17)</f>
        <v>0</v>
      </c>
    </row>
    <row r="18" spans="1:7" ht="26.25" x14ac:dyDescent="0.25">
      <c r="A18" s="38"/>
      <c r="B18" s="10" t="s">
        <v>31</v>
      </c>
      <c r="C18" s="11">
        <v>2</v>
      </c>
      <c r="D18" s="43"/>
      <c r="E18" s="13"/>
      <c r="F18" s="34"/>
      <c r="G18" s="31"/>
    </row>
    <row r="19" spans="1:7" ht="26.25" x14ac:dyDescent="0.25">
      <c r="A19" s="38"/>
      <c r="B19" s="10" t="s">
        <v>32</v>
      </c>
      <c r="C19" s="11">
        <v>15</v>
      </c>
      <c r="D19" s="43"/>
      <c r="E19" s="13"/>
      <c r="F19" s="34"/>
      <c r="G19" s="31"/>
    </row>
    <row r="20" spans="1:7" ht="26.25" x14ac:dyDescent="0.25">
      <c r="A20" s="38"/>
      <c r="B20" s="10" t="s">
        <v>33</v>
      </c>
      <c r="C20" s="11">
        <v>4</v>
      </c>
      <c r="D20" s="43"/>
      <c r="E20" s="13"/>
      <c r="F20" s="34"/>
      <c r="G20" s="31"/>
    </row>
    <row r="21" spans="1:7" x14ac:dyDescent="0.25">
      <c r="A21" s="46" t="s">
        <v>0</v>
      </c>
      <c r="B21" s="5" t="s">
        <v>40</v>
      </c>
      <c r="C21" s="6">
        <v>16</v>
      </c>
      <c r="D21" s="44"/>
      <c r="E21" s="15"/>
      <c r="F21" s="36"/>
      <c r="G21" s="35">
        <f>1.23*(D21+F21)</f>
        <v>0</v>
      </c>
    </row>
    <row r="22" spans="1:7" ht="41.45" customHeight="1" x14ac:dyDescent="0.25">
      <c r="A22" s="46"/>
      <c r="B22" s="5" t="s">
        <v>42</v>
      </c>
      <c r="C22" s="6">
        <v>80</v>
      </c>
      <c r="D22" s="44"/>
      <c r="E22" s="15"/>
      <c r="F22" s="36"/>
      <c r="G22" s="35"/>
    </row>
    <row r="23" spans="1:7" ht="51.75" x14ac:dyDescent="0.25">
      <c r="A23" s="17" t="s">
        <v>1</v>
      </c>
      <c r="B23" s="10" t="s">
        <v>41</v>
      </c>
      <c r="C23" s="11">
        <v>45</v>
      </c>
      <c r="D23" s="12"/>
      <c r="E23" s="13"/>
      <c r="F23" s="18"/>
      <c r="G23" s="14">
        <f>1.23*(D23+F23)</f>
        <v>0</v>
      </c>
    </row>
    <row r="24" spans="1:7" ht="14.45" customHeight="1" x14ac:dyDescent="0.25">
      <c r="A24" s="39" t="s">
        <v>14</v>
      </c>
      <c r="B24" s="5" t="s">
        <v>45</v>
      </c>
      <c r="C24" s="6">
        <v>252</v>
      </c>
      <c r="D24" s="44"/>
      <c r="E24" s="15"/>
      <c r="F24" s="36"/>
      <c r="G24" s="35">
        <f>(D24+F24)*1.23</f>
        <v>0</v>
      </c>
    </row>
    <row r="25" spans="1:7" x14ac:dyDescent="0.25">
      <c r="A25" s="39"/>
      <c r="B25" s="5" t="s">
        <v>7</v>
      </c>
      <c r="C25" s="6">
        <v>140</v>
      </c>
      <c r="D25" s="44"/>
      <c r="E25" s="15"/>
      <c r="F25" s="36"/>
      <c r="G25" s="35"/>
    </row>
    <row r="26" spans="1:7" x14ac:dyDescent="0.25">
      <c r="A26" s="39"/>
      <c r="B26" s="5" t="s">
        <v>8</v>
      </c>
      <c r="C26" s="6">
        <v>78</v>
      </c>
      <c r="D26" s="44"/>
      <c r="E26" s="15"/>
      <c r="F26" s="36"/>
      <c r="G26" s="35"/>
    </row>
    <row r="27" spans="1:7" x14ac:dyDescent="0.25">
      <c r="A27" s="39"/>
      <c r="B27" s="5" t="s">
        <v>9</v>
      </c>
      <c r="C27" s="6">
        <v>23</v>
      </c>
      <c r="D27" s="44"/>
      <c r="E27" s="15"/>
      <c r="F27" s="36"/>
      <c r="G27" s="35"/>
    </row>
    <row r="28" spans="1:7" ht="26.25" x14ac:dyDescent="0.25">
      <c r="A28" s="39"/>
      <c r="B28" s="5" t="s">
        <v>26</v>
      </c>
      <c r="C28" s="6">
        <f>C24</f>
        <v>252</v>
      </c>
      <c r="D28" s="44"/>
      <c r="E28" s="15"/>
      <c r="F28" s="36"/>
      <c r="G28" s="35"/>
    </row>
    <row r="29" spans="1:7" ht="39" x14ac:dyDescent="0.25">
      <c r="A29" s="39"/>
      <c r="B29" s="5" t="s">
        <v>27</v>
      </c>
      <c r="C29" s="6">
        <f>C24</f>
        <v>252</v>
      </c>
      <c r="D29" s="44"/>
      <c r="E29" s="15"/>
      <c r="F29" s="36"/>
      <c r="G29" s="35"/>
    </row>
    <row r="30" spans="1:7" x14ac:dyDescent="0.25">
      <c r="A30" s="38" t="s">
        <v>29</v>
      </c>
      <c r="B30" s="10" t="s">
        <v>24</v>
      </c>
      <c r="C30" s="11">
        <v>1</v>
      </c>
      <c r="D30" s="40"/>
      <c r="E30" s="45"/>
      <c r="F30" s="33"/>
      <c r="G30" s="31">
        <f>(D30+F30)*1.23</f>
        <v>0</v>
      </c>
    </row>
    <row r="31" spans="1:7" ht="39" x14ac:dyDescent="0.25">
      <c r="A31" s="38"/>
      <c r="B31" s="10" t="s">
        <v>28</v>
      </c>
      <c r="C31" s="11">
        <v>1</v>
      </c>
      <c r="D31" s="40"/>
      <c r="E31" s="45"/>
      <c r="F31" s="33"/>
      <c r="G31" s="32"/>
    </row>
    <row r="32" spans="1:7" ht="26.25" thickBot="1" x14ac:dyDescent="0.3">
      <c r="A32" s="4" t="s">
        <v>15</v>
      </c>
      <c r="B32" s="5" t="s">
        <v>2</v>
      </c>
      <c r="C32" s="6">
        <v>1</v>
      </c>
      <c r="D32" s="7"/>
      <c r="E32" s="8"/>
      <c r="F32" s="26"/>
      <c r="G32" s="27">
        <f>1.23*(D32+F32)</f>
        <v>0</v>
      </c>
    </row>
    <row r="33" spans="1:7" ht="15.75" thickBot="1" x14ac:dyDescent="0.3">
      <c r="A33" s="19"/>
      <c r="B33" s="20"/>
      <c r="C33" s="21"/>
      <c r="E33" s="29"/>
      <c r="F33" s="30" t="s">
        <v>46</v>
      </c>
      <c r="G33" s="28">
        <f>SUM(G3:G32)</f>
        <v>0</v>
      </c>
    </row>
    <row r="34" spans="1:7" ht="15.75" thickBot="1" x14ac:dyDescent="0.3">
      <c r="A34" s="21"/>
      <c r="B34" s="20"/>
      <c r="C34" s="21"/>
      <c r="F34" s="21"/>
      <c r="G34" s="21"/>
    </row>
    <row r="35" spans="1:7" ht="15.75" thickBot="1" x14ac:dyDescent="0.3">
      <c r="A35" s="21"/>
      <c r="B35" s="20"/>
      <c r="C35" s="21"/>
      <c r="D35" s="22"/>
      <c r="E35" s="23"/>
      <c r="F35" s="21"/>
      <c r="G35" s="25"/>
    </row>
    <row r="36" spans="1:7" x14ac:dyDescent="0.25">
      <c r="A36" s="21"/>
      <c r="B36" s="20"/>
      <c r="C36" s="21"/>
      <c r="D36" s="21"/>
      <c r="E36" s="21"/>
      <c r="F36" s="21"/>
      <c r="G36" s="24"/>
    </row>
    <row r="37" spans="1:7" x14ac:dyDescent="0.25">
      <c r="A37" s="21"/>
      <c r="B37" s="20"/>
      <c r="C37" s="21"/>
      <c r="D37" s="21"/>
      <c r="E37" s="21"/>
      <c r="F37" s="21"/>
      <c r="G37" s="21"/>
    </row>
    <row r="39" spans="1:7" x14ac:dyDescent="0.25">
      <c r="G39" s="2"/>
    </row>
    <row r="40" spans="1:7" x14ac:dyDescent="0.25">
      <c r="G40" s="2"/>
    </row>
  </sheetData>
  <mergeCells count="27">
    <mergeCell ref="A30:A31"/>
    <mergeCell ref="F4:F9"/>
    <mergeCell ref="F11:F16"/>
    <mergeCell ref="D30:D31"/>
    <mergeCell ref="A24:A29"/>
    <mergeCell ref="D24:D29"/>
    <mergeCell ref="F24:F29"/>
    <mergeCell ref="E30:E31"/>
    <mergeCell ref="A21:A22"/>
    <mergeCell ref="D21:D22"/>
    <mergeCell ref="A1:G1"/>
    <mergeCell ref="A2:B2"/>
    <mergeCell ref="A4:A10"/>
    <mergeCell ref="A11:A16"/>
    <mergeCell ref="A17:A20"/>
    <mergeCell ref="D4:D9"/>
    <mergeCell ref="D11:D16"/>
    <mergeCell ref="G4:G9"/>
    <mergeCell ref="G11:G16"/>
    <mergeCell ref="D17:D20"/>
    <mergeCell ref="G30:G31"/>
    <mergeCell ref="F30:F31"/>
    <mergeCell ref="G17:G20"/>
    <mergeCell ref="F17:F20"/>
    <mergeCell ref="G24:G29"/>
    <mergeCell ref="F21:F22"/>
    <mergeCell ref="G21:G22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2024-11-25T15:39:21Z</dcterms:created>
  <dcterms:modified xsi:type="dcterms:W3CDTF">2025-05-22T08:25:04Z</dcterms:modified>
</cp:coreProperties>
</file>